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0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<sst xmlns="http://schemas.openxmlformats.org/spreadsheetml/2006/main" count="65" uniqueCount="35">
  <si>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</si>
  <si>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</si>
  <si>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</si>
  <si>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</si>
  <si>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</si>
  <si>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</si>
  <si>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</si>
  <si>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</si>
  <si>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</si>
  <si>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</si>
  <si>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</si>
  <si>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</si>
  <si>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</si>
  <si>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</si>
  <si>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</si>
  <si>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</si>
  <si>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</si>
  <si>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</si>
  <si>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</si>
  <si>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</si>
  <si>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</si>
  <si>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</si>
  <si>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</si>
  <si>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</si>
  <si>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</si>
  <si>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</si>
  <si>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</si>
  <si>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</si>
  <si>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</si>
  <si>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</si>
  <si>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r>
      <t>Главный врач</t>
    </r>
    <r>
      <rPr>
        <sz val="10"/>
        <rFont val="Arial Cyr"/>
        <family val="0"/>
      </rPr>
      <t xml:space="preserve">  </t>
    </r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</si>
  <si>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</si>
  <si>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</si>
  <si>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</si>
  <si>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  за январь - март  2016 - 2017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</si>
</sst>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3">
      <selection activeCell="D30" sqref="D30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6.50390625" style="0" customWidth="1"/>
    <col min="8" max="8" width="7.125" style="0" customWidth="1"/>
    <col min="9" max="9" width="6.3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8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8.75" customHeight="1">
      <c r="A4" s="47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8.25" customHeight="1">
      <c r="A5" s="43" t="s">
        <v>34</v>
      </c>
      <c r="B5" s="44"/>
      <c r="C5" s="44"/>
      <c r="D5" s="44"/>
      <c r="E5" s="44"/>
      <c r="F5" s="44"/>
      <c r="G5" s="45"/>
      <c r="H5" s="45"/>
      <c r="I5" s="45"/>
      <c r="J5" s="45"/>
      <c r="K5" s="46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1" t="s">
        <v>25</v>
      </c>
      <c r="B6" s="40" t="s">
        <v>31</v>
      </c>
      <c r="C6" s="40"/>
      <c r="D6" s="40"/>
      <c r="E6" s="40"/>
      <c r="F6" s="33"/>
      <c r="G6" s="40" t="s">
        <v>32</v>
      </c>
      <c r="H6" s="40"/>
      <c r="I6" s="40"/>
      <c r="J6" s="40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2"/>
      <c r="B7" s="40">
        <v>2016</v>
      </c>
      <c r="C7" s="40"/>
      <c r="D7" s="40">
        <v>2016</v>
      </c>
      <c r="E7" s="40"/>
      <c r="F7" s="33"/>
      <c r="G7" s="40">
        <v>2016</v>
      </c>
      <c r="H7" s="40"/>
      <c r="I7" s="40">
        <v>2017</v>
      </c>
      <c r="J7" s="40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1</v>
      </c>
      <c r="C9" s="31">
        <f>ROUND($B9*100000/'численность населения'!$B3,1)</f>
        <v>1.1</v>
      </c>
      <c r="D9" s="28">
        <v>0</v>
      </c>
      <c r="E9" s="31">
        <f>ROUND($D9*100000/'численность населения'!$C3,1)</f>
        <v>0</v>
      </c>
      <c r="F9" s="36">
        <f>(E9-C9)*100/C9</f>
        <v>-100</v>
      </c>
      <c r="G9" s="28">
        <v>0</v>
      </c>
      <c r="H9" s="31">
        <f>($G9*100000)/'численность населения'!$B3</f>
        <v>0</v>
      </c>
      <c r="I9" s="28">
        <v>0</v>
      </c>
      <c r="J9" s="31">
        <f>($I9*100000)/'численность населения'!$C3</f>
        <v>0</v>
      </c>
      <c r="K9" s="36" t="e">
        <f>(J9-H9)*100/H9</f>
        <v>#DIV/0!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1</v>
      </c>
      <c r="C10" s="31">
        <f>ROUND($B10*100000/'численность населения'!$B4,1)</f>
        <v>2.5</v>
      </c>
      <c r="D10" s="28">
        <v>6</v>
      </c>
      <c r="E10" s="31">
        <f>ROUND($D10*100000/'численность населения'!$C4,1)</f>
        <v>15.1</v>
      </c>
      <c r="F10" s="36">
        <f aca="true" t="shared" si="0" ref="F10:F31">(E10-C10)*100/C10</f>
        <v>504</v>
      </c>
      <c r="G10" s="28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6" t="e">
        <f aca="true" t="shared" si="1" ref="K10:K31">(J10-H10)*100/H10</f>
        <v>#DIV/0!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6" t="e">
        <f t="shared" si="0"/>
        <v>#DIV/0!</v>
      </c>
      <c r="G11" s="28">
        <v>0</v>
      </c>
      <c r="H11" s="31">
        <f>($G11*100000)/'численность населения'!$B5</f>
        <v>0</v>
      </c>
      <c r="I11" s="28">
        <v>0</v>
      </c>
      <c r="J11" s="31">
        <f>($I11*100000)/'численность населения'!$C5</f>
        <v>0</v>
      </c>
      <c r="K11" s="36" t="e">
        <f t="shared" si="1"/>
        <v>#DIV/0!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1</v>
      </c>
      <c r="C12" s="31">
        <f>ROUND($B12*100000/'численность населения'!$B6,1)</f>
        <v>2.3</v>
      </c>
      <c r="D12" s="28">
        <v>1</v>
      </c>
      <c r="E12" s="31">
        <f>ROUND($D12*100000/'численность населения'!$C6,1)</f>
        <v>2.3</v>
      </c>
      <c r="F12" s="36">
        <f t="shared" si="0"/>
        <v>0</v>
      </c>
      <c r="G12" s="28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 t="e">
        <f t="shared" si="1"/>
        <v>#DIV/0!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2</v>
      </c>
      <c r="C13" s="31">
        <f>ROUND($B13*100000/'численность населения'!$B7,1)</f>
        <v>3.4</v>
      </c>
      <c r="D13" s="28">
        <v>9</v>
      </c>
      <c r="E13" s="31">
        <f>ROUND($D13*100000/'численность населения'!$C7,1)</f>
        <v>14.8</v>
      </c>
      <c r="F13" s="36">
        <f t="shared" si="0"/>
        <v>335.29411764705884</v>
      </c>
      <c r="G13" s="28">
        <v>0</v>
      </c>
      <c r="H13" s="31">
        <f>($G13*100000)/'численность населения'!$B7</f>
        <v>0</v>
      </c>
      <c r="I13" s="28">
        <v>0</v>
      </c>
      <c r="J13" s="31">
        <f>($I13*100000)/'численность населения'!$C7</f>
        <v>0</v>
      </c>
      <c r="K13" s="36" t="e">
        <f t="shared" si="1"/>
        <v>#DIV/0!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3</v>
      </c>
      <c r="C14" s="31">
        <f>ROUND($B14*100000/'численность населения'!$B8,1)</f>
        <v>7</v>
      </c>
      <c r="D14" s="28">
        <v>3</v>
      </c>
      <c r="E14" s="31">
        <f>ROUND($D14*100000/'численность населения'!$C8,1)</f>
        <v>7</v>
      </c>
      <c r="F14" s="36">
        <f t="shared" si="0"/>
        <v>0</v>
      </c>
      <c r="G14" s="28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6" t="e">
        <f t="shared" si="1"/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8</v>
      </c>
      <c r="C15" s="31">
        <f>ROUND($B15*100000/'численность населения'!$B9,1)</f>
        <v>14.4</v>
      </c>
      <c r="D15" s="28">
        <v>4</v>
      </c>
      <c r="E15" s="31">
        <f>ROUND($D15*100000/'численность населения'!$C9,1)</f>
        <v>7.2</v>
      </c>
      <c r="F15" s="36">
        <f t="shared" si="0"/>
        <v>-50</v>
      </c>
      <c r="G15" s="28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6" t="e">
        <f t="shared" si="1"/>
        <v>#DIV/0!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16</v>
      </c>
      <c r="C16" s="31">
        <f>ROUND($B16*100000/'численность населения'!$B10,1)</f>
        <v>6.1</v>
      </c>
      <c r="D16" s="28">
        <v>15</v>
      </c>
      <c r="E16" s="31">
        <f>ROUND($D16*100000/'численность населения'!$C10,1)</f>
        <v>5.7</v>
      </c>
      <c r="F16" s="36">
        <f t="shared" si="0"/>
        <v>-6.557377049180319</v>
      </c>
      <c r="G16" s="28">
        <v>0</v>
      </c>
      <c r="H16" s="31">
        <f>($G16*100000)/'численность населения'!$B10</f>
        <v>0</v>
      </c>
      <c r="I16" s="28">
        <v>0</v>
      </c>
      <c r="J16" s="31">
        <f>($I16*100000)/'численность населения'!$C10</f>
        <v>0</v>
      </c>
      <c r="K16" s="36" t="e">
        <f t="shared" si="1"/>
        <v>#DIV/0!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63</v>
      </c>
      <c r="C17" s="31">
        <f>ROUND($B17*100000/'численность населения'!$B11,1)</f>
        <v>19.6</v>
      </c>
      <c r="D17" s="28">
        <v>59</v>
      </c>
      <c r="E17" s="31">
        <f>ROUND($D17*100000/'численность населения'!$C11,1)</f>
        <v>17.9</v>
      </c>
      <c r="F17" s="36">
        <f t="shared" si="0"/>
        <v>-8.673469387755116</v>
      </c>
      <c r="G17" s="28">
        <v>11</v>
      </c>
      <c r="H17" s="31">
        <f>($G17*100000)/'численность населения'!$B11</f>
        <v>3.426545761518645</v>
      </c>
      <c r="I17" s="28">
        <v>0</v>
      </c>
      <c r="J17" s="31">
        <f>($I17*100000)/'численность населения'!$C11</f>
        <v>0</v>
      </c>
      <c r="K17" s="36">
        <f t="shared" si="1"/>
        <v>-100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6</v>
      </c>
      <c r="C18" s="31">
        <f>ROUND($B18*100000/'численность населения'!$B12,1)</f>
        <v>4.8</v>
      </c>
      <c r="D18" s="28">
        <v>10</v>
      </c>
      <c r="E18" s="31">
        <f>ROUND($D18*100000/'численность населения'!$C12,1)</f>
        <v>7.9</v>
      </c>
      <c r="F18" s="36">
        <f t="shared" si="0"/>
        <v>64.58333333333334</v>
      </c>
      <c r="G18" s="28">
        <v>2</v>
      </c>
      <c r="H18" s="31">
        <f>($G18*100000)/'численность населения'!$B12</f>
        <v>1.5932954129025063</v>
      </c>
      <c r="I18" s="28">
        <v>0</v>
      </c>
      <c r="J18" s="31">
        <f>($I18*100000)/'численность населения'!$C12</f>
        <v>0</v>
      </c>
      <c r="K18" s="36">
        <f t="shared" si="1"/>
        <v>-100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0</v>
      </c>
      <c r="C19" s="31">
        <f>ROUND($B19*100000/'численность населения'!$B13,1)</f>
        <v>0</v>
      </c>
      <c r="D19" s="28">
        <v>2</v>
      </c>
      <c r="E19" s="31">
        <f>ROUND($D19*100000/'численность населения'!$C13,1)</f>
        <v>4.9</v>
      </c>
      <c r="F19" s="36" t="e">
        <f t="shared" si="0"/>
        <v>#DIV/0!</v>
      </c>
      <c r="G19" s="28">
        <v>0</v>
      </c>
      <c r="H19" s="31">
        <f>($G19*100000)/'численность населения'!$B13</f>
        <v>0</v>
      </c>
      <c r="I19" s="28">
        <v>0</v>
      </c>
      <c r="J19" s="31">
        <f>($I19*100000)/'численность населения'!$C13</f>
        <v>0</v>
      </c>
      <c r="K19" s="36" t="e">
        <f t="shared" si="1"/>
        <v>#DIV/0!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1</v>
      </c>
      <c r="E20" s="31">
        <f>ROUND($D20*100000/'численность населения'!$C14,1)</f>
        <v>5.8</v>
      </c>
      <c r="F20" s="36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f>ROUND($B21*100000/'численность населения'!$B15,1)</f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customHeight="1">
      <c r="A22" s="30" t="s">
        <v>14</v>
      </c>
      <c r="B22" s="28">
        <v>0</v>
      </c>
      <c r="C22" s="31">
        <f>ROUND($B22*100000/'численность населения'!$B16,1)</f>
        <v>0</v>
      </c>
      <c r="D22" s="28">
        <v>0</v>
      </c>
      <c r="E22" s="31">
        <f>ROUND($D22*100000/'численность населения'!$C16,1)</f>
        <v>0</v>
      </c>
      <c r="F22" s="36" t="e">
        <f t="shared" si="0"/>
        <v>#DIV/0!</v>
      </c>
      <c r="G22" s="28">
        <v>0</v>
      </c>
      <c r="H22" s="31">
        <f>($G22*100000)/'численность населения'!$B16</f>
        <v>0</v>
      </c>
      <c r="I22" s="28">
        <v>0</v>
      </c>
      <c r="J22" s="31">
        <f>($I22*100000)/'численность населения'!$C16</f>
        <v>0</v>
      </c>
      <c r="K22" s="36" t="e">
        <f t="shared" si="1"/>
        <v>#DIV/0!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0</v>
      </c>
      <c r="E23" s="31">
        <f>ROUND($D23*100000/'численность населения'!$C17,1)</f>
        <v>0</v>
      </c>
      <c r="F23" s="36" t="e">
        <f t="shared" si="0"/>
        <v>#DIV/0!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31</v>
      </c>
      <c r="C24" s="31">
        <f>ROUND($B24*100000/'численность населения'!$B18,1)</f>
        <v>26.1</v>
      </c>
      <c r="D24" s="28">
        <v>23</v>
      </c>
      <c r="E24" s="31">
        <f>ROUND($D24*100000/'численность населения'!$C18,1)</f>
        <v>19</v>
      </c>
      <c r="F24" s="36">
        <f t="shared" si="0"/>
        <v>-27.20306513409962</v>
      </c>
      <c r="G24" s="28">
        <v>3</v>
      </c>
      <c r="H24" s="31">
        <f>($G24*100000)/'численность населения'!$B18</f>
        <v>2.5264221651437957</v>
      </c>
      <c r="I24" s="28">
        <v>2</v>
      </c>
      <c r="J24" s="31">
        <f>($I24*100000)/'численность населения'!$C18</f>
        <v>1.6554372837585047</v>
      </c>
      <c r="K24" s="36">
        <f t="shared" si="1"/>
        <v>-34.475033246698786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1</v>
      </c>
      <c r="C25" s="31">
        <f>ROUND($B25*100000/'численность населения'!$B19,1)</f>
        <v>3</v>
      </c>
      <c r="D25" s="28">
        <v>0</v>
      </c>
      <c r="E25" s="31">
        <f>ROUND($D25*100000/'численность населения'!$C19,1)</f>
        <v>0</v>
      </c>
      <c r="F25" s="36">
        <f t="shared" si="0"/>
        <v>-100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6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4</v>
      </c>
      <c r="C28" s="31">
        <f>ROUND($B28*100000/'численность населения'!$B22,1)</f>
        <v>16.1</v>
      </c>
      <c r="D28" s="28">
        <v>5</v>
      </c>
      <c r="E28" s="31">
        <f>ROUND($D28*100000/'численность населения'!$C22,1)</f>
        <v>20.4</v>
      </c>
      <c r="F28" s="36">
        <f t="shared" si="0"/>
        <v>26.708074534161472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1</v>
      </c>
      <c r="C29" s="31">
        <f>ROUND($B29*100000/'численность населения'!$B23,1)</f>
        <v>3.3</v>
      </c>
      <c r="D29" s="28">
        <v>1</v>
      </c>
      <c r="E29" s="31">
        <f>ROUND($D29*100000/'численность населения'!$C23,1)</f>
        <v>3.3</v>
      </c>
      <c r="F29" s="36">
        <f t="shared" si="0"/>
        <v>0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7</v>
      </c>
      <c r="C30" s="31">
        <f>ROUND($B30*100000/'численность населения'!$B24,1)</f>
        <v>15.8</v>
      </c>
      <c r="D30" s="28">
        <v>7</v>
      </c>
      <c r="E30" s="31">
        <f>ROUND($D30*100000/'численность населения'!$C24,1)</f>
        <v>15.8</v>
      </c>
      <c r="F30" s="36">
        <f t="shared" si="0"/>
        <v>0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6" t="e">
        <f t="shared" si="1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145</v>
      </c>
      <c r="C31" s="25">
        <f>ROUND(B31*100000/'численность населения'!B25,1)</f>
        <v>9.2</v>
      </c>
      <c r="D31" s="13">
        <f>SUM($D9:$D30)</f>
        <v>146</v>
      </c>
      <c r="E31" s="14">
        <f>ROUND($D31*100000/'численность населения'!$C25,1)</f>
        <v>9.2</v>
      </c>
      <c r="F31" s="36">
        <f t="shared" si="0"/>
        <v>0</v>
      </c>
      <c r="G31" s="37">
        <f>SUM($G9:$G30)</f>
        <v>16</v>
      </c>
      <c r="H31" s="14">
        <f>($G31*100000)/'численность населения'!$B25</f>
        <v>1.017459606853608</v>
      </c>
      <c r="I31" s="13">
        <f>SUM($I9:$I30)</f>
        <v>2</v>
      </c>
      <c r="J31" s="14">
        <f>($I31*100000)/'численность населения'!$C25</f>
        <v>0.12574211424048304</v>
      </c>
      <c r="K31" s="36">
        <f t="shared" si="1"/>
        <v>-87.64156204398836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26"/>
      <c r="B35" s="26"/>
      <c r="C35" s="26"/>
      <c r="D35" s="26"/>
      <c r="E35" s="26"/>
      <c r="F35" s="26"/>
      <c r="G35" s="26"/>
      <c r="H35" s="26"/>
      <c r="I35" s="49" t="s">
        <v>29</v>
      </c>
      <c r="J35" s="49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1">
    <mergeCell ref="I35:J35"/>
    <mergeCell ref="A3:J3"/>
    <mergeCell ref="I7:J7"/>
    <mergeCell ref="B6:E6"/>
    <mergeCell ref="D7:E7"/>
    <mergeCell ref="A6:A8"/>
    <mergeCell ref="B7:C7"/>
    <mergeCell ref="G6:J6"/>
    <mergeCell ref="G7:H7"/>
    <mergeCell ref="A5:K5"/>
    <mergeCell ref="A4:J4"/>
  </mergeCells>
  <printOptions/>
  <pageMargins left="0.4724409448818898" right="0.35433070866141736" top="0.5511811023622047" bottom="0.6692913385826772" header="0.2755905511811024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4" sqref="F2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2013</v>
      </c>
      <c r="C1" s="24">
        <v>2014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87978</v>
      </c>
      <c r="C3" s="19">
        <v>92200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39519</v>
      </c>
      <c r="C4" s="20">
        <v>39737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55627</v>
      </c>
      <c r="C5" s="20">
        <v>55742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43576</v>
      </c>
      <c r="C6" s="20">
        <v>43385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59536</v>
      </c>
      <c r="C7" s="20">
        <v>60638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42563</v>
      </c>
      <c r="C8" s="20">
        <v>42739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55581</v>
      </c>
      <c r="C9" s="20">
        <v>55796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260979</v>
      </c>
      <c r="C10" s="20">
        <v>264594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321023</v>
      </c>
      <c r="C11" s="20">
        <v>328806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125526</v>
      </c>
      <c r="C12" s="20">
        <v>125930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40967</v>
      </c>
      <c r="C13" s="20">
        <v>40899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17230</v>
      </c>
      <c r="C14" s="20">
        <v>17373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35133</v>
      </c>
      <c r="C15" s="20">
        <v>35564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48183</v>
      </c>
      <c r="C16" s="20">
        <v>48284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36397</v>
      </c>
      <c r="C17" s="20">
        <v>36100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118745</v>
      </c>
      <c r="C18" s="20">
        <v>120814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33414</v>
      </c>
      <c r="C19" s="20">
        <v>32868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31176</v>
      </c>
      <c r="C20" s="20">
        <v>30395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20117</v>
      </c>
      <c r="C21" s="20">
        <v>20075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24904</v>
      </c>
      <c r="C22" s="20">
        <v>24491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29990</v>
      </c>
      <c r="C23" s="20">
        <v>29905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44380</v>
      </c>
      <c r="C24" s="20">
        <v>44222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1572544</v>
      </c>
      <c r="C25" s="21">
        <f>SUM(C3:C24)</f>
        <v>1590557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2017-03-01T05:09:31Z</cp:lastPrinted>
  <dcterms:created xsi:type="dcterms:W3CDTF">2003-07-30T02:22:18Z</dcterms:created>
  <dcterms:modified xsi:type="dcterms:W3CDTF">2017-03-29T06:53:55Z</dcterms:modified>
  <cp:category/>
  <cp:version/>
  <cp:contentType/>
  <cp:contentStatus/>
</cp:coreProperties>
</file>